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G:\3. 유가희 회사\01. 자격검정센터\2025_자검\01. 출제감수\03. 1월정기\12. 기출공지\101_엑셀\"/>
    </mc:Choice>
  </mc:AlternateContent>
  <bookViews>
    <workbookView xWindow="-120" yWindow="-120" windowWidth="29040" windowHeight="15720"/>
  </bookViews>
  <sheets>
    <sheet name="제1작업" sheetId="26" r:id="rId1"/>
    <sheet name="제2작업" sheetId="22" r:id="rId2"/>
    <sheet name="제3작업" sheetId="23" r:id="rId3"/>
    <sheet name="제4작업" sheetId="31" r:id="rId4"/>
  </sheets>
  <definedNames>
    <definedName name="_xlnm._FilterDatabase" localSheetId="1" hidden="1">제2작업!$B$2:$H$10</definedName>
    <definedName name="_xlnm._FilterDatabase" localSheetId="2" hidden="1">제3작업!#REF!</definedName>
    <definedName name="_xlnm.Criteria" localSheetId="1">제2작업!$B$14:$C$15</definedName>
    <definedName name="_xlnm.Extract" localSheetId="1">제2작업!$B$18:$E$18</definedName>
    <definedName name="조회수">제1작업!$H$5:$H$12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5" i="23" l="1"/>
  <c r="H11" i="23"/>
  <c r="H6" i="23"/>
  <c r="H17" i="23" s="1"/>
  <c r="C16" i="23"/>
  <c r="C12" i="23"/>
  <c r="C7" i="23"/>
  <c r="C18" i="23" s="1"/>
  <c r="H11" i="22"/>
  <c r="E14" i="26"/>
  <c r="J14" i="26"/>
  <c r="J13" i="26"/>
  <c r="E13" i="26"/>
  <c r="J5" i="26"/>
  <c r="J6" i="26"/>
  <c r="J7" i="26"/>
  <c r="J8" i="26"/>
  <c r="J9" i="26"/>
  <c r="J10" i="26"/>
  <c r="J11" i="26"/>
  <c r="J12" i="26"/>
  <c r="I5" i="26"/>
  <c r="I6" i="26"/>
  <c r="I7" i="26"/>
  <c r="I8" i="26"/>
  <c r="I9" i="26"/>
  <c r="I10" i="26"/>
  <c r="I11" i="26"/>
  <c r="I12" i="26"/>
</calcChain>
</file>

<file path=xl/sharedStrings.xml><?xml version="1.0" encoding="utf-8"?>
<sst xmlns="http://schemas.openxmlformats.org/spreadsheetml/2006/main" count="121" uniqueCount="46">
  <si>
    <t>전체 개수</t>
  </si>
  <si>
    <t>전체 평균</t>
  </si>
  <si>
    <t>순위</t>
  </si>
  <si>
    <t>유튜브</t>
  </si>
  <si>
    <t>채널명</t>
  </si>
  <si>
    <t>가입일</t>
  </si>
  <si>
    <t>카테고리</t>
  </si>
  <si>
    <t>게시 된
비디오수</t>
  </si>
  <si>
    <t>구독자수</t>
  </si>
  <si>
    <t>조회수
(최근 7일간)</t>
  </si>
  <si>
    <t>피플앤블로그</t>
  </si>
  <si>
    <t>칸바이트</t>
  </si>
  <si>
    <t>엔터테인먼트</t>
  </si>
  <si>
    <t>코리아이슈</t>
  </si>
  <si>
    <t>한국TV</t>
  </si>
  <si>
    <t>마이소코리아</t>
  </si>
  <si>
    <t>과학과 기술</t>
  </si>
  <si>
    <t>코스모코리아</t>
  </si>
  <si>
    <t>투데이경제</t>
  </si>
  <si>
    <t>러브캣</t>
  </si>
  <si>
    <t>최대 조회수</t>
  </si>
  <si>
    <t>가입연도</t>
    <phoneticPr fontId="2" type="noConversion"/>
  </si>
  <si>
    <t>KE-115</t>
    <phoneticPr fontId="2" type="noConversion"/>
  </si>
  <si>
    <t>PW-245</t>
    <phoneticPr fontId="2" type="noConversion"/>
  </si>
  <si>
    <t>LQ-712</t>
    <phoneticPr fontId="2" type="noConversion"/>
  </si>
  <si>
    <t>AL-432</t>
    <phoneticPr fontId="2" type="noConversion"/>
  </si>
  <si>
    <t>KG-312</t>
    <phoneticPr fontId="2" type="noConversion"/>
  </si>
  <si>
    <t>CK-123</t>
    <phoneticPr fontId="2" type="noConversion"/>
  </si>
  <si>
    <t>엔터테인먼트에 게시 된 비디오수 합계</t>
    <phoneticPr fontId="2" type="noConversion"/>
  </si>
  <si>
    <t>한국셀럽</t>
  </si>
  <si>
    <t>한국셀럽</t>
    <phoneticPr fontId="2" type="noConversion"/>
  </si>
  <si>
    <t>피플앤블로그 구독자수 평균</t>
    <phoneticPr fontId="2" type="noConversion"/>
  </si>
  <si>
    <t>구독자수</t>
    <phoneticPr fontId="2" type="noConversion"/>
  </si>
  <si>
    <t>구독자수 전체 평균</t>
    <phoneticPr fontId="2" type="noConversion"/>
  </si>
  <si>
    <t>&lt;&gt;피플앤블로그</t>
    <phoneticPr fontId="2" type="noConversion"/>
  </si>
  <si>
    <t>&lt;=5000</t>
    <phoneticPr fontId="2" type="noConversion"/>
  </si>
  <si>
    <t>피플앤블로그 개수</t>
  </si>
  <si>
    <t>엔터테인먼트 개수</t>
  </si>
  <si>
    <t>과학과 기술 개수</t>
  </si>
  <si>
    <t>피플앤블로그 평균</t>
  </si>
  <si>
    <t>엔터테인먼트 평균</t>
  </si>
  <si>
    <t>과학과 기술 평균</t>
  </si>
  <si>
    <t>KH-541</t>
    <phoneticPr fontId="2" type="noConversion"/>
  </si>
  <si>
    <t>MR-213</t>
    <phoneticPr fontId="2" type="noConversion"/>
  </si>
  <si>
    <t>MR-213</t>
    <phoneticPr fontId="2" type="noConversion"/>
  </si>
  <si>
    <t>KH-541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</si>
</sst>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1" formatCode="_-* #,##0_-;\-* #,##0_-;_-* &quot;-&quot;_-;_-@_-"/>
    <numFmt numFmtId="178" formatCode="#,##0_);[Red]\(#,##0\)"/>
    <numFmt numFmtId="179" formatCode="#,##0&quot;천&quot;&quot;회&quot;"/>
  </numFmts>
  <fonts count="6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color theme="1"/>
      <name val="굴림"/>
      <family val="3"/>
      <charset val="129"/>
    </font>
    <font>
      <b/>
      <sz val="11"/>
      <color theme="1"/>
      <name val="굴림"/>
      <family val="3"/>
      <charset val="129"/>
    </font>
    <font>
      <sz val="11"/>
      <name val="굴림"/>
      <family val="3"/>
      <charset val="129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 diagonalUp="1" diagonalDown="1">
      <left style="thin">
        <color indexed="64"/>
      </left>
      <right style="thin">
        <color indexed="64"/>
      </right>
      <top/>
      <bottom style="medium">
        <color indexed="64"/>
      </bottom>
      <diagonal style="thin">
        <color indexed="64"/>
      </diagonal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</cellStyleXfs>
  <cellXfs count="60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/>
    </xf>
    <xf numFmtId="0" fontId="3" fillId="2" borderId="13" xfId="0" applyFont="1" applyFill="1" applyBorder="1" applyAlignment="1">
      <alignment horizontal="center" vertical="center"/>
    </xf>
    <xf numFmtId="0" fontId="3" fillId="2" borderId="13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3" xfId="1" quotePrefix="1" applyNumberFormat="1" applyFont="1" applyBorder="1" applyAlignment="1">
      <alignment horizontal="center" vertical="center"/>
    </xf>
    <xf numFmtId="0" fontId="3" fillId="0" borderId="1" xfId="1" quotePrefix="1" applyNumberFormat="1" applyFont="1" applyBorder="1" applyAlignment="1">
      <alignment horizontal="center" vertical="center"/>
    </xf>
    <xf numFmtId="0" fontId="3" fillId="0" borderId="4" xfId="1" quotePrefix="1" applyNumberFormat="1" applyFont="1" applyBorder="1" applyAlignment="1">
      <alignment horizontal="center" vertical="center"/>
    </xf>
    <xf numFmtId="0" fontId="3" fillId="0" borderId="6" xfId="1" quotePrefix="1" applyNumberFormat="1" applyFont="1" applyBorder="1" applyAlignment="1">
      <alignment horizontal="center" vertical="center"/>
    </xf>
    <xf numFmtId="0" fontId="3" fillId="0" borderId="10" xfId="1" quotePrefix="1" applyNumberFormat="1" applyFont="1" applyBorder="1" applyAlignment="1">
      <alignment horizontal="center" vertical="center"/>
    </xf>
    <xf numFmtId="0" fontId="3" fillId="0" borderId="11" xfId="1" quotePrefix="1" applyNumberFormat="1" applyFont="1" applyBorder="1" applyAlignment="1">
      <alignment horizontal="center" vertical="center"/>
    </xf>
    <xf numFmtId="0" fontId="3" fillId="2" borderId="14" xfId="0" applyFont="1" applyFill="1" applyBorder="1" applyAlignment="1">
      <alignment horizontal="center" vertical="center" wrapText="1"/>
    </xf>
    <xf numFmtId="14" fontId="3" fillId="0" borderId="3" xfId="1" applyNumberFormat="1" applyFont="1" applyBorder="1" applyAlignment="1">
      <alignment horizontal="center" vertical="center"/>
    </xf>
    <xf numFmtId="14" fontId="3" fillId="0" borderId="1" xfId="1" applyNumberFormat="1" applyFont="1" applyBorder="1" applyAlignment="1">
      <alignment horizontal="center" vertical="center"/>
    </xf>
    <xf numFmtId="14" fontId="3" fillId="0" borderId="10" xfId="1" applyNumberFormat="1" applyFont="1" applyBorder="1" applyAlignment="1">
      <alignment horizontal="center" vertical="center"/>
    </xf>
    <xf numFmtId="41" fontId="3" fillId="0" borderId="3" xfId="1" applyFont="1" applyBorder="1" applyAlignment="1">
      <alignment horizontal="right" vertical="center"/>
    </xf>
    <xf numFmtId="41" fontId="3" fillId="0" borderId="1" xfId="1" applyFont="1" applyBorder="1" applyAlignment="1">
      <alignment horizontal="right" vertical="center"/>
    </xf>
    <xf numFmtId="41" fontId="3" fillId="0" borderId="10" xfId="1" applyFont="1" applyBorder="1" applyAlignment="1">
      <alignment horizontal="right" vertical="center"/>
    </xf>
    <xf numFmtId="0" fontId="3" fillId="0" borderId="22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14" fontId="3" fillId="0" borderId="23" xfId="1" applyNumberFormat="1" applyFont="1" applyBorder="1" applyAlignment="1">
      <alignment horizontal="center" vertical="center"/>
    </xf>
    <xf numFmtId="41" fontId="3" fillId="0" borderId="23" xfId="1" applyFont="1" applyBorder="1" applyAlignment="1">
      <alignment horizontal="right" vertical="center"/>
    </xf>
    <xf numFmtId="0" fontId="3" fillId="0" borderId="0" xfId="0" applyFont="1" applyAlignment="1">
      <alignment horizontal="center" vertical="center"/>
    </xf>
    <xf numFmtId="41" fontId="3" fillId="0" borderId="0" xfId="1" applyFont="1" applyBorder="1" applyAlignment="1">
      <alignment horizontal="right" vertical="center"/>
    </xf>
    <xf numFmtId="14" fontId="3" fillId="0" borderId="3" xfId="0" applyNumberFormat="1" applyFont="1" applyBorder="1" applyAlignment="1">
      <alignment horizontal="center" vertical="center"/>
    </xf>
    <xf numFmtId="14" fontId="3" fillId="0" borderId="1" xfId="0" applyNumberFormat="1" applyFont="1" applyBorder="1" applyAlignment="1">
      <alignment horizontal="center" vertical="center"/>
    </xf>
    <xf numFmtId="14" fontId="3" fillId="0" borderId="10" xfId="0" applyNumberFormat="1" applyFont="1" applyBorder="1" applyAlignment="1">
      <alignment horizontal="center" vertical="center"/>
    </xf>
    <xf numFmtId="41" fontId="5" fillId="0" borderId="3" xfId="1" quotePrefix="1" applyFont="1" applyBorder="1" applyAlignment="1">
      <alignment horizontal="center" vertical="center"/>
    </xf>
    <xf numFmtId="178" fontId="5" fillId="0" borderId="4" xfId="1" applyNumberFormat="1" applyFont="1" applyFill="1" applyBorder="1" applyAlignment="1">
      <alignment vertical="center"/>
    </xf>
    <xf numFmtId="41" fontId="5" fillId="0" borderId="11" xfId="1" quotePrefix="1" applyFont="1" applyBorder="1" applyAlignment="1">
      <alignment horizontal="center" vertical="center"/>
    </xf>
    <xf numFmtId="41" fontId="5" fillId="0" borderId="10" xfId="1" quotePrefix="1" applyFont="1" applyBorder="1" applyAlignment="1">
      <alignment horizontal="right" vertical="center"/>
    </xf>
    <xf numFmtId="179" fontId="3" fillId="0" borderId="3" xfId="1" applyNumberFormat="1" applyFont="1" applyBorder="1" applyAlignment="1">
      <alignment horizontal="right" vertical="center"/>
    </xf>
    <xf numFmtId="179" fontId="3" fillId="0" borderId="1" xfId="1" applyNumberFormat="1" applyFont="1" applyBorder="1" applyAlignment="1">
      <alignment horizontal="right" vertical="center"/>
    </xf>
    <xf numFmtId="179" fontId="3" fillId="0" borderId="10" xfId="1" applyNumberFormat="1" applyFont="1" applyBorder="1" applyAlignment="1">
      <alignment horizontal="right" vertical="center"/>
    </xf>
    <xf numFmtId="14" fontId="3" fillId="0" borderId="23" xfId="0" applyNumberFormat="1" applyFont="1" applyBorder="1" applyAlignment="1">
      <alignment horizontal="center" vertical="center"/>
    </xf>
    <xf numFmtId="179" fontId="3" fillId="0" borderId="23" xfId="1" applyNumberFormat="1" applyFont="1" applyBorder="1" applyAlignment="1">
      <alignment horizontal="right" vertical="center"/>
    </xf>
    <xf numFmtId="41" fontId="3" fillId="0" borderId="1" xfId="0" applyNumberFormat="1" applyFont="1" applyBorder="1">
      <alignment vertical="center"/>
    </xf>
    <xf numFmtId="0" fontId="4" fillId="0" borderId="1" xfId="1" applyNumberFormat="1" applyFont="1" applyBorder="1" applyAlignment="1">
      <alignment horizontal="center" vertical="center"/>
    </xf>
    <xf numFmtId="14" fontId="4" fillId="0" borderId="1" xfId="1" applyNumberFormat="1" applyFont="1" applyBorder="1" applyAlignment="1">
      <alignment horizontal="center" vertical="center"/>
    </xf>
    <xf numFmtId="14" fontId="3" fillId="0" borderId="0" xfId="0" applyNumberFormat="1" applyFont="1" applyAlignment="1">
      <alignment horizontal="center" vertical="center"/>
    </xf>
    <xf numFmtId="179" fontId="3" fillId="0" borderId="0" xfId="1" applyNumberFormat="1" applyFont="1" applyBorder="1" applyAlignment="1">
      <alignment horizontal="right" vertical="center"/>
    </xf>
    <xf numFmtId="14" fontId="4" fillId="0" borderId="0" xfId="1" applyNumberFormat="1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</cellXfs>
  <cellStyles count="2">
    <cellStyle name="쉼표 [0]" xfId="1" builtinId="6"/>
    <cellStyle name="표준" xfId="0" builtinId="0"/>
  </cellStyles>
  <dxfs count="3">
    <dxf>
      <font>
        <b/>
        <i val="0"/>
        <color rgb="FF0070C0"/>
      </font>
    </dxf>
    <dxf>
      <font>
        <b/>
        <i val="0"/>
        <color rgb="FF0070C0"/>
      </font>
    </dxf>
    <dxf>
      <font>
        <b/>
        <i val="0"/>
        <color rgb="FF0070C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chartsheet" Target="chartsheets/sheet1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microsoft.com/office/2011/relationships/chartColorStyle" Target="colors1.xml"/><Relationship Id="rId1" Type="http://schemas.microsoft.com/office/2011/relationships/chartStyle" Target="style1.xml"/><Relationship Id="rId4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1" i="0" u="none" strike="noStrike" kern="1200" spc="0" baseline="0">
                <a:solidFill>
                  <a:schemeClr val="tx1"/>
                </a:solidFill>
                <a:latin typeface="굴림" panose="020B0600000101010101" pitchFamily="50" charset="-127"/>
                <a:ea typeface="굴림" panose="020B0600000101010101" pitchFamily="50" charset="-127"/>
                <a:cs typeface="+mn-cs"/>
              </a:defRPr>
            </a:pPr>
            <a:r>
              <a:rPr lang="ko-KR" altLang="en-US" sz="2000" b="1"/>
              <a:t>피플앤블로그 및 엔터테인먼트 유튜브 현황</a:t>
            </a:r>
            <a:endParaRPr lang="ko-KR" sz="2000" b="1"/>
          </a:p>
        </c:rich>
      </c:tx>
      <c:layout/>
      <c:overlay val="0"/>
      <c:spPr>
        <a:solidFill>
          <a:schemeClr val="bg1"/>
        </a:solidFill>
        <a:ln>
          <a:solidFill>
            <a:schemeClr val="tx1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1" i="0" u="none" strike="noStrike" kern="1200" spc="0" baseline="0">
              <a:solidFill>
                <a:schemeClr val="tx1"/>
              </a:solidFill>
              <a:latin typeface="굴림" panose="020B0600000101010101" pitchFamily="50" charset="-127"/>
              <a:ea typeface="굴림" panose="020B0600000101010101" pitchFamily="50" charset="-127"/>
              <a:cs typeface="+mn-cs"/>
            </a:defRPr>
          </a:pPr>
          <a:endParaRPr lang="ko-KR"/>
        </a:p>
      </c:txPr>
    </c:title>
    <c:autoTitleDeleted val="0"/>
    <c:plotArea>
      <c:layout/>
      <c:barChart>
        <c:barDir val="col"/>
        <c:grouping val="clustered"/>
        <c:varyColors val="0"/>
        <c:ser>
          <c:idx val="1"/>
          <c:order val="1"/>
          <c:tx>
            <c:v>조회수(최근 7일간)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(제1작업!$C$5:$C$8,제1작업!$C$11:$C$12)</c:f>
              <c:strCache>
                <c:ptCount val="6"/>
                <c:pt idx="0">
                  <c:v>한국셀럽</c:v>
                </c:pt>
                <c:pt idx="1">
                  <c:v>칸바이트</c:v>
                </c:pt>
                <c:pt idx="2">
                  <c:v>코리아이슈</c:v>
                </c:pt>
                <c:pt idx="3">
                  <c:v>한국TV</c:v>
                </c:pt>
                <c:pt idx="4">
                  <c:v>투데이경제</c:v>
                </c:pt>
                <c:pt idx="5">
                  <c:v>러브캣</c:v>
                </c:pt>
              </c:strCache>
            </c:strRef>
          </c:cat>
          <c:val>
            <c:numRef>
              <c:f>(제1작업!$H$5:$H$8,제1작업!$H$11:$H$12)</c:f>
              <c:numCache>
                <c:formatCode>#,##0"천""회"</c:formatCode>
                <c:ptCount val="6"/>
                <c:pt idx="0">
                  <c:v>9964</c:v>
                </c:pt>
                <c:pt idx="1">
                  <c:v>3201</c:v>
                </c:pt>
                <c:pt idx="2">
                  <c:v>658</c:v>
                </c:pt>
                <c:pt idx="3">
                  <c:v>754</c:v>
                </c:pt>
                <c:pt idx="4">
                  <c:v>1988</c:v>
                </c:pt>
                <c:pt idx="5">
                  <c:v>8044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031-4B5C-A02F-4975C9D609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570700416"/>
        <c:axId val="570691680"/>
      </c:barChart>
      <c:lineChart>
        <c:grouping val="standard"/>
        <c:varyColors val="0"/>
        <c:ser>
          <c:idx val="0"/>
          <c:order val="0"/>
          <c:tx>
            <c:strRef>
              <c:f>제1작업!$G$4</c:f>
              <c:strCache>
                <c:ptCount val="1"/>
                <c:pt idx="0">
                  <c:v>구독자수</c:v>
                </c:pt>
              </c:strCache>
            </c:strRef>
          </c:tx>
          <c:spPr>
            <a:ln w="28575" cap="rnd">
              <a:solidFill>
                <a:srgbClr val="FF0000"/>
              </a:solidFill>
              <a:round/>
            </a:ln>
            <a:effectLst/>
          </c:spPr>
          <c:marker>
            <c:symbol val="triangle"/>
            <c:size val="10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dLbls>
            <c:dLbl>
              <c:idx val="0"/>
              <c:layout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E031-4B5C-A02F-4975C9D6096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0" i="0" u="none" strike="noStrike" kern="1200" baseline="0">
                    <a:solidFill>
                      <a:schemeClr val="tx1"/>
                    </a:solidFill>
                    <a:latin typeface="굴림" panose="020B0600000101010101" pitchFamily="50" charset="-127"/>
                    <a:ea typeface="굴림" panose="020B0600000101010101" pitchFamily="50" charset="-127"/>
                    <a:cs typeface="+mn-cs"/>
                  </a:defRPr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(제1작업!$C$5:$C$8,제1작업!$C$11:$C$12)</c:f>
              <c:strCache>
                <c:ptCount val="6"/>
                <c:pt idx="0">
                  <c:v>한국셀럽</c:v>
                </c:pt>
                <c:pt idx="1">
                  <c:v>칸바이트</c:v>
                </c:pt>
                <c:pt idx="2">
                  <c:v>코리아이슈</c:v>
                </c:pt>
                <c:pt idx="3">
                  <c:v>한국TV</c:v>
                </c:pt>
                <c:pt idx="4">
                  <c:v>투데이경제</c:v>
                </c:pt>
                <c:pt idx="5">
                  <c:v>러브캣</c:v>
                </c:pt>
              </c:strCache>
            </c:strRef>
          </c:cat>
          <c:val>
            <c:numRef>
              <c:f>(제1작업!$G$5:$G$8,제1작업!$G$11:$G$12)</c:f>
              <c:numCache>
                <c:formatCode>_(* #,##0_);_(* \(#,##0\);_(* "-"_);_(@_)</c:formatCode>
                <c:ptCount val="6"/>
                <c:pt idx="0">
                  <c:v>28053</c:v>
                </c:pt>
                <c:pt idx="1">
                  <c:v>6632</c:v>
                </c:pt>
                <c:pt idx="2">
                  <c:v>3996</c:v>
                </c:pt>
                <c:pt idx="3">
                  <c:v>3331</c:v>
                </c:pt>
                <c:pt idx="4">
                  <c:v>1913</c:v>
                </c:pt>
                <c:pt idx="5">
                  <c:v>20356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031-4B5C-A02F-4975C9D609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70719136"/>
        <c:axId val="570718304"/>
      </c:lineChart>
      <c:catAx>
        <c:axId val="5707004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굴림" panose="020B0600000101010101" pitchFamily="50" charset="-127"/>
                <a:ea typeface="굴림" panose="020B0600000101010101" pitchFamily="50" charset="-127"/>
                <a:cs typeface="+mn-cs"/>
              </a:defRPr>
            </a:pPr>
            <a:endParaRPr lang="ko-KR"/>
          </a:p>
        </c:txPr>
        <c:crossAx val="570691680"/>
        <c:crosses val="autoZero"/>
        <c:auto val="1"/>
        <c:lblAlgn val="ctr"/>
        <c:lblOffset val="100"/>
        <c:noMultiLvlLbl val="0"/>
      </c:catAx>
      <c:valAx>
        <c:axId val="5706916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/>
              </a:solidFill>
              <a:prstDash val="dash"/>
              <a:round/>
            </a:ln>
            <a:effectLst/>
          </c:spPr>
        </c:majorGridlines>
        <c:numFmt formatCode="#,##0&quot;천&quot;&quot;회&quot;" sourceLinked="1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굴림" panose="020B0600000101010101" pitchFamily="50" charset="-127"/>
                <a:ea typeface="굴림" panose="020B0600000101010101" pitchFamily="50" charset="-127"/>
                <a:cs typeface="+mn-cs"/>
              </a:defRPr>
            </a:pPr>
            <a:endParaRPr lang="ko-KR"/>
          </a:p>
        </c:txPr>
        <c:crossAx val="570700416"/>
        <c:crosses val="autoZero"/>
        <c:crossBetween val="between"/>
      </c:valAx>
      <c:valAx>
        <c:axId val="570718304"/>
        <c:scaling>
          <c:orientation val="minMax"/>
        </c:scaling>
        <c:delete val="0"/>
        <c:axPos val="r"/>
        <c:numFmt formatCode="_(* #,##0_);_(* \(#,##0\);_(* &quot;-&quot;_);_(@_)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굴림" panose="020B0600000101010101" pitchFamily="50" charset="-127"/>
                <a:ea typeface="굴림" panose="020B0600000101010101" pitchFamily="50" charset="-127"/>
                <a:cs typeface="+mn-cs"/>
              </a:defRPr>
            </a:pPr>
            <a:endParaRPr lang="ko-KR"/>
          </a:p>
        </c:txPr>
        <c:crossAx val="570719136"/>
        <c:crosses val="max"/>
        <c:crossBetween val="between"/>
        <c:majorUnit val="10000"/>
      </c:valAx>
      <c:catAx>
        <c:axId val="570719136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570718304"/>
        <c:crosses val="autoZero"/>
        <c:auto val="1"/>
        <c:lblAlgn val="ctr"/>
        <c:lblOffset val="100"/>
        <c:noMultiLvlLbl val="0"/>
      </c:catAx>
      <c:spPr>
        <a:solidFill>
          <a:schemeClr val="bg1"/>
        </a:solidFill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/>
              </a:solidFill>
              <a:latin typeface="굴림" panose="020B0600000101010101" pitchFamily="50" charset="-127"/>
              <a:ea typeface="굴림" panose="020B0600000101010101" pitchFamily="50" charset="-127"/>
              <a:cs typeface="+mn-cs"/>
            </a:defRPr>
          </a:pPr>
          <a:endParaRPr lang="ko-KR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blipFill>
      <a:blip xmlns:r="http://schemas.openxmlformats.org/officeDocument/2006/relationships" r:embed="rId3"/>
      <a:tile tx="0" ty="0" sx="100000" sy="100000" flip="none" algn="tl"/>
    </a:blip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100">
          <a:solidFill>
            <a:schemeClr val="tx1"/>
          </a:solidFill>
          <a:latin typeface="굴림" panose="020B0600000101010101" pitchFamily="50" charset="-127"/>
          <a:ea typeface="굴림" panose="020B0600000101010101" pitchFamily="50" charset="-127"/>
        </a:defRPr>
      </a:pPr>
      <a:endParaRPr lang="ko-KR"/>
    </a:p>
  </c:txPr>
  <c:userShapes r:id="rId4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96551</xdr:rowOff>
    </xdr:from>
    <xdr:to>
      <xdr:col>6</xdr:col>
      <xdr:colOff>563880</xdr:colOff>
      <xdr:row>2</xdr:row>
      <xdr:rowOff>214026</xdr:rowOff>
    </xdr:to>
    <xdr:sp macro="" textlink="">
      <xdr:nvSpPr>
        <xdr:cNvPr id="2" name="배지 1">
          <a:extLst>
            <a:ext uri="{FF2B5EF4-FFF2-40B4-BE49-F238E27FC236}">
              <a16:creationId xmlns:a16="http://schemas.microsoft.com/office/drawing/2014/main" id="{37657FA6-31D8-479D-9C73-FA5370068B2B}"/>
            </a:ext>
          </a:extLst>
        </xdr:cNvPr>
        <xdr:cNvSpPr/>
      </xdr:nvSpPr>
      <xdr:spPr>
        <a:xfrm>
          <a:off x="121920" y="96551"/>
          <a:ext cx="5562600" cy="757555"/>
        </a:xfrm>
        <a:prstGeom prst="plaque">
          <a:avLst/>
        </a:prstGeom>
        <a:solidFill>
          <a:srgbClr val="FFFF00"/>
        </a:solidFill>
        <a:effectLst>
          <a:outerShdw blurRad="50800" dist="38100" algn="l" rotWithShape="0">
            <a:prstClr val="black">
              <a:alpha val="40000"/>
            </a:prstClr>
          </a:outer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marL="0" indent="0" algn="ctr"/>
          <a:r>
            <a:rPr lang="ko-KR" altLang="en-US" sz="2400" b="1">
              <a:solidFill>
                <a:schemeClr val="tx1"/>
              </a:solidFill>
              <a:latin typeface="굴림" panose="020B0600000101010101" pitchFamily="50" charset="-127"/>
              <a:ea typeface="굴림" panose="020B0600000101010101" pitchFamily="50" charset="-127"/>
              <a:cs typeface="+mn-cs"/>
            </a:rPr>
            <a:t>국내 인기 유튜브 현황</a:t>
          </a:r>
        </a:p>
      </xdr:txBody>
    </xdr:sp>
    <xdr:clientData/>
  </xdr:twoCellAnchor>
  <xdr:twoCellAnchor>
    <xdr:from>
      <xdr:col>7</xdr:col>
      <xdr:colOff>0</xdr:colOff>
      <xdr:row>0</xdr:row>
      <xdr:rowOff>84499</xdr:rowOff>
    </xdr:from>
    <xdr:to>
      <xdr:col>10</xdr:col>
      <xdr:colOff>0</xdr:colOff>
      <xdr:row>2</xdr:row>
      <xdr:rowOff>226078</xdr:rowOff>
    </xdr:to>
    <xdr:pic>
      <xdr:nvPicPr>
        <xdr:cNvPr id="4" name="Picture 2">
          <a:extLst>
            <a:ext uri="{FF2B5EF4-FFF2-40B4-BE49-F238E27FC236}">
              <a16:creationId xmlns:a16="http://schemas.microsoft.com/office/drawing/2014/main" id="{3DEBD4DE-76B1-4766-9F44-1785BF78613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57900" y="84499"/>
          <a:ext cx="2567940" cy="781659"/>
        </a:xfrm>
        <a:prstGeom prst="rect">
          <a:avLst/>
        </a:prstGeom>
        <a:solidFill>
          <a:schemeClr val="bg1"/>
        </a:solidFill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286875" cy="6048375"/>
    <xdr:graphicFrame macro="">
      <xdr:nvGraphicFramePr>
        <xdr:cNvPr id="2" name="차트 1">
          <a:extLst>
            <a:ext uri="{FF2B5EF4-FFF2-40B4-BE49-F238E27FC236}">
              <a16:creationId xmlns:a16="http://schemas.microsoft.com/office/drawing/2014/main" id="{B4CA6C7B-8AD4-4FF2-916F-620C938F5DFB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0.28256</cdr:x>
      <cdr:y>0.11227</cdr:y>
    </cdr:from>
    <cdr:to>
      <cdr:x>0.41163</cdr:x>
      <cdr:y>0.19157</cdr:y>
    </cdr:to>
    <cdr:sp macro="" textlink="">
      <cdr:nvSpPr>
        <cdr:cNvPr id="2" name="말풍선: 모서리가 둥근 사각형 1">
          <a:extLst xmlns:a="http://schemas.openxmlformats.org/drawingml/2006/main">
            <a:ext uri="{FF2B5EF4-FFF2-40B4-BE49-F238E27FC236}">
              <a16:creationId xmlns:a16="http://schemas.microsoft.com/office/drawing/2014/main" id="{BBD96E38-D5F2-434C-BA8B-56FDDFD9B2EB}"/>
            </a:ext>
          </a:extLst>
        </cdr:cNvPr>
        <cdr:cNvSpPr/>
      </cdr:nvSpPr>
      <cdr:spPr>
        <a:xfrm xmlns:a="http://schemas.openxmlformats.org/drawingml/2006/main">
          <a:off x="2625834" y="681421"/>
          <a:ext cx="1199368" cy="481360"/>
        </a:xfrm>
        <a:prstGeom xmlns:a="http://schemas.openxmlformats.org/drawingml/2006/main" prst="wedgeRoundRectCallout">
          <a:avLst>
            <a:gd name="adj1" fmla="val -80029"/>
            <a:gd name="adj2" fmla="val -10223"/>
            <a:gd name="adj3" fmla="val 16667"/>
          </a:avLst>
        </a:prstGeom>
        <a:solidFill xmlns:a="http://schemas.openxmlformats.org/drawingml/2006/main">
          <a:sysClr val="window" lastClr="FFFFFF"/>
        </a:solidFill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anchor="ctr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ko-KR" altLang="en-US">
              <a:solidFill>
                <a:schemeClr val="tx1"/>
              </a:solidFill>
              <a:latin typeface="굴림" panose="020B0600000101010101" pitchFamily="50" charset="-127"/>
              <a:ea typeface="굴림" panose="020B0600000101010101" pitchFamily="50" charset="-127"/>
            </a:rPr>
            <a:t>최다 구독자수</a:t>
          </a:r>
          <a:endParaRPr lang="ko-KR">
            <a:solidFill>
              <a:schemeClr val="tx1"/>
            </a:solidFill>
            <a:latin typeface="굴림" panose="020B0600000101010101" pitchFamily="50" charset="-127"/>
            <a:ea typeface="굴림" panose="020B0600000101010101" pitchFamily="50" charset="-127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20"/>
  <sheetViews>
    <sheetView tabSelected="1" zoomScaleNormal="100" workbookViewId="0">
      <selection activeCell="J20" sqref="J20"/>
    </sheetView>
  </sheetViews>
  <sheetFormatPr defaultColWidth="9" defaultRowHeight="13.5" x14ac:dyDescent="0.3"/>
  <cols>
    <col min="1" max="1" width="1.625" style="1" customWidth="1"/>
    <col min="2" max="2" width="11.25" style="1" customWidth="1"/>
    <col min="3" max="3" width="13.5" style="1" customWidth="1"/>
    <col min="4" max="4" width="13.75" style="1" customWidth="1"/>
    <col min="5" max="5" width="13.625" style="1" customWidth="1"/>
    <col min="6" max="8" width="12.25" style="1" customWidth="1"/>
    <col min="9" max="10" width="10.75" style="1" customWidth="1"/>
    <col min="11" max="16384" width="9" style="1"/>
  </cols>
  <sheetData>
    <row r="1" spans="2:10" ht="25.15" customHeight="1" x14ac:dyDescent="0.3"/>
    <row r="2" spans="2:10" ht="25.15" customHeight="1" x14ac:dyDescent="0.3"/>
    <row r="3" spans="2:10" ht="25.15" customHeight="1" thickBot="1" x14ac:dyDescent="0.35"/>
    <row r="4" spans="2:10" ht="30.4" customHeight="1" thickBot="1" x14ac:dyDescent="0.35">
      <c r="B4" s="7" t="s">
        <v>3</v>
      </c>
      <c r="C4" s="8" t="s">
        <v>4</v>
      </c>
      <c r="D4" s="8" t="s">
        <v>5</v>
      </c>
      <c r="E4" s="9" t="s">
        <v>6</v>
      </c>
      <c r="F4" s="9" t="s">
        <v>7</v>
      </c>
      <c r="G4" s="9" t="s">
        <v>8</v>
      </c>
      <c r="H4" s="9" t="s">
        <v>9</v>
      </c>
      <c r="I4" s="8" t="s">
        <v>2</v>
      </c>
      <c r="J4" s="19" t="s">
        <v>21</v>
      </c>
    </row>
    <row r="5" spans="2:10" ht="19.899999999999999" customHeight="1" x14ac:dyDescent="0.3">
      <c r="B5" s="10" t="s">
        <v>22</v>
      </c>
      <c r="C5" s="11" t="s">
        <v>30</v>
      </c>
      <c r="D5" s="32">
        <v>42493</v>
      </c>
      <c r="E5" s="20" t="s">
        <v>10</v>
      </c>
      <c r="F5" s="23">
        <v>235</v>
      </c>
      <c r="G5" s="23">
        <v>28053</v>
      </c>
      <c r="H5" s="39">
        <v>9964</v>
      </c>
      <c r="I5" s="13">
        <f t="shared" ref="I5:I12" si="0">IF(_xlfn.RANK.EQ(G5,$G$5:$G$12)&lt;=3,_xlfn.RANK.EQ(G5,$G$5:$G$12),"")</f>
        <v>1</v>
      </c>
      <c r="J5" s="15" t="str">
        <f t="shared" ref="J5:J12" si="1">YEAR(D5)&amp;"년"</f>
        <v>2016년</v>
      </c>
    </row>
    <row r="6" spans="2:10" ht="19.899999999999999" customHeight="1" x14ac:dyDescent="0.3">
      <c r="B6" s="3" t="s">
        <v>42</v>
      </c>
      <c r="C6" s="2" t="s">
        <v>11</v>
      </c>
      <c r="D6" s="33">
        <v>43074</v>
      </c>
      <c r="E6" s="21" t="s">
        <v>12</v>
      </c>
      <c r="F6" s="24">
        <v>1908</v>
      </c>
      <c r="G6" s="24">
        <v>6632</v>
      </c>
      <c r="H6" s="40">
        <v>3201</v>
      </c>
      <c r="I6" s="14" t="str">
        <f t="shared" si="0"/>
        <v/>
      </c>
      <c r="J6" s="16" t="str">
        <f t="shared" si="1"/>
        <v>2017년</v>
      </c>
    </row>
    <row r="7" spans="2:10" ht="19.899999999999999" customHeight="1" x14ac:dyDescent="0.3">
      <c r="B7" s="3" t="s">
        <v>43</v>
      </c>
      <c r="C7" s="2" t="s">
        <v>13</v>
      </c>
      <c r="D7" s="33">
        <v>43103</v>
      </c>
      <c r="E7" s="21" t="s">
        <v>10</v>
      </c>
      <c r="F7" s="24">
        <v>348</v>
      </c>
      <c r="G7" s="24">
        <v>3996</v>
      </c>
      <c r="H7" s="40">
        <v>658</v>
      </c>
      <c r="I7" s="14" t="str">
        <f t="shared" si="0"/>
        <v/>
      </c>
      <c r="J7" s="16" t="str">
        <f t="shared" si="1"/>
        <v>2018년</v>
      </c>
    </row>
    <row r="8" spans="2:10" ht="19.899999999999999" customHeight="1" x14ac:dyDescent="0.3">
      <c r="B8" s="3" t="s">
        <v>23</v>
      </c>
      <c r="C8" s="2" t="s">
        <v>14</v>
      </c>
      <c r="D8" s="33">
        <v>42890</v>
      </c>
      <c r="E8" s="21" t="s">
        <v>12</v>
      </c>
      <c r="F8" s="24">
        <v>981</v>
      </c>
      <c r="G8" s="24">
        <v>3331</v>
      </c>
      <c r="H8" s="40">
        <v>754</v>
      </c>
      <c r="I8" s="14" t="str">
        <f t="shared" si="0"/>
        <v/>
      </c>
      <c r="J8" s="16" t="str">
        <f t="shared" si="1"/>
        <v>2017년</v>
      </c>
    </row>
    <row r="9" spans="2:10" ht="19.899999999999999" customHeight="1" x14ac:dyDescent="0.3">
      <c r="B9" s="3" t="s">
        <v>24</v>
      </c>
      <c r="C9" s="2" t="s">
        <v>15</v>
      </c>
      <c r="D9" s="33">
        <v>42463</v>
      </c>
      <c r="E9" s="21" t="s">
        <v>16</v>
      </c>
      <c r="F9" s="24">
        <v>375</v>
      </c>
      <c r="G9" s="24">
        <v>1142</v>
      </c>
      <c r="H9" s="40">
        <v>347</v>
      </c>
      <c r="I9" s="14" t="str">
        <f t="shared" si="0"/>
        <v/>
      </c>
      <c r="J9" s="16" t="str">
        <f t="shared" si="1"/>
        <v>2016년</v>
      </c>
    </row>
    <row r="10" spans="2:10" ht="19.899999999999999" customHeight="1" x14ac:dyDescent="0.3">
      <c r="B10" s="3" t="s">
        <v>25</v>
      </c>
      <c r="C10" s="2" t="s">
        <v>17</v>
      </c>
      <c r="D10" s="33">
        <v>43163</v>
      </c>
      <c r="E10" s="21" t="s">
        <v>16</v>
      </c>
      <c r="F10" s="24">
        <v>1506</v>
      </c>
      <c r="G10" s="24">
        <v>16588</v>
      </c>
      <c r="H10" s="40">
        <v>8261</v>
      </c>
      <c r="I10" s="14">
        <f t="shared" si="0"/>
        <v>3</v>
      </c>
      <c r="J10" s="16" t="str">
        <f t="shared" si="1"/>
        <v>2018년</v>
      </c>
    </row>
    <row r="11" spans="2:10" ht="19.899999999999999" customHeight="1" x14ac:dyDescent="0.3">
      <c r="B11" s="3" t="s">
        <v>26</v>
      </c>
      <c r="C11" s="2" t="s">
        <v>18</v>
      </c>
      <c r="D11" s="33">
        <v>42881</v>
      </c>
      <c r="E11" s="21" t="s">
        <v>10</v>
      </c>
      <c r="F11" s="24">
        <v>605</v>
      </c>
      <c r="G11" s="24">
        <v>1913</v>
      </c>
      <c r="H11" s="40">
        <v>1988</v>
      </c>
      <c r="I11" s="14" t="str">
        <f t="shared" si="0"/>
        <v/>
      </c>
      <c r="J11" s="16" t="str">
        <f t="shared" si="1"/>
        <v>2017년</v>
      </c>
    </row>
    <row r="12" spans="2:10" ht="19.899999999999999" customHeight="1" thickBot="1" x14ac:dyDescent="0.35">
      <c r="B12" s="12" t="s">
        <v>27</v>
      </c>
      <c r="C12" s="5" t="s">
        <v>19</v>
      </c>
      <c r="D12" s="34">
        <v>42801</v>
      </c>
      <c r="E12" s="22" t="s">
        <v>12</v>
      </c>
      <c r="F12" s="25">
        <v>809</v>
      </c>
      <c r="G12" s="25">
        <v>20356</v>
      </c>
      <c r="H12" s="41">
        <v>8044</v>
      </c>
      <c r="I12" s="17">
        <f t="shared" si="0"/>
        <v>2</v>
      </c>
      <c r="J12" s="18" t="str">
        <f t="shared" si="1"/>
        <v>2017년</v>
      </c>
    </row>
    <row r="13" spans="2:10" s="30" customFormat="1" ht="19.899999999999999" customHeight="1" x14ac:dyDescent="0.3">
      <c r="B13" s="50" t="s">
        <v>20</v>
      </c>
      <c r="C13" s="51"/>
      <c r="D13" s="52"/>
      <c r="E13" s="35">
        <f>MAX(조회수)</f>
        <v>9964</v>
      </c>
      <c r="F13" s="53"/>
      <c r="G13" s="55" t="s">
        <v>28</v>
      </c>
      <c r="H13" s="51"/>
      <c r="I13" s="52"/>
      <c r="J13" s="36">
        <f>SUMIF(E5:E12,"엔터테인먼트",F5:F12)</f>
        <v>3698</v>
      </c>
    </row>
    <row r="14" spans="2:10" s="30" customFormat="1" ht="19.899999999999999" customHeight="1" thickBot="1" x14ac:dyDescent="0.35">
      <c r="B14" s="56" t="s">
        <v>31</v>
      </c>
      <c r="C14" s="57"/>
      <c r="D14" s="58"/>
      <c r="E14" s="38">
        <f>ROUND(DAVERAGE(B4:H12,6,E4:E5),-1)</f>
        <v>11320</v>
      </c>
      <c r="F14" s="54"/>
      <c r="G14" s="4" t="s">
        <v>4</v>
      </c>
      <c r="H14" s="5" t="s">
        <v>29</v>
      </c>
      <c r="I14" s="6" t="s">
        <v>32</v>
      </c>
      <c r="J14" s="37">
        <f>VLOOKUP(H14,$C$5:$H$12,5,0)</f>
        <v>28053</v>
      </c>
    </row>
    <row r="15" spans="2:10" ht="16.149999999999999" customHeight="1" x14ac:dyDescent="0.3"/>
    <row r="16" spans="2:10" ht="16.149999999999999" customHeight="1" x14ac:dyDescent="0.3"/>
    <row r="17" ht="16.149999999999999" customHeight="1" x14ac:dyDescent="0.3"/>
    <row r="18" ht="16.149999999999999" customHeight="1" x14ac:dyDescent="0.3"/>
    <row r="19" ht="16.149999999999999" customHeight="1" x14ac:dyDescent="0.3"/>
    <row r="20" ht="16.149999999999999" customHeight="1" x14ac:dyDescent="0.3"/>
  </sheetData>
  <mergeCells count="4">
    <mergeCell ref="B13:D13"/>
    <mergeCell ref="F13:F14"/>
    <mergeCell ref="G13:I13"/>
    <mergeCell ref="B14:D14"/>
  </mergeCells>
  <phoneticPr fontId="2" type="noConversion"/>
  <conditionalFormatting sqref="B5:J12">
    <cfRule type="expression" dxfId="2" priority="1">
      <formula>$G5&gt;=10000</formula>
    </cfRule>
  </conditionalFormatting>
  <dataValidations count="1">
    <dataValidation type="list" allowBlank="1" showInputMessage="1" showErrorMessage="1" sqref="H14">
      <formula1>$C$5:$C$12</formula1>
    </dataValidation>
  </dataValidation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21"/>
  <sheetViews>
    <sheetView zoomScaleNormal="100" workbookViewId="0">
      <selection activeCell="H17" sqref="H17"/>
    </sheetView>
  </sheetViews>
  <sheetFormatPr defaultColWidth="8.75" defaultRowHeight="13.5" x14ac:dyDescent="0.3"/>
  <cols>
    <col min="1" max="1" width="1.625" style="1" customWidth="1"/>
    <col min="2" max="2" width="15.875" style="1" bestFit="1" customWidth="1"/>
    <col min="3" max="3" width="13.5" style="1" customWidth="1"/>
    <col min="4" max="4" width="13.75" style="1" customWidth="1"/>
    <col min="5" max="5" width="13.625" style="1" customWidth="1"/>
    <col min="6" max="8" width="12.25" style="1" customWidth="1"/>
    <col min="9" max="16384" width="8.75" style="1"/>
  </cols>
  <sheetData>
    <row r="1" spans="2:8" ht="14.25" thickBot="1" x14ac:dyDescent="0.35"/>
    <row r="2" spans="2:8" ht="27.75" thickBot="1" x14ac:dyDescent="0.35">
      <c r="B2" s="7" t="s">
        <v>3</v>
      </c>
      <c r="C2" s="8" t="s">
        <v>4</v>
      </c>
      <c r="D2" s="8" t="s">
        <v>5</v>
      </c>
      <c r="E2" s="9" t="s">
        <v>6</v>
      </c>
      <c r="F2" s="9" t="s">
        <v>7</v>
      </c>
      <c r="G2" s="9" t="s">
        <v>8</v>
      </c>
      <c r="H2" s="9" t="s">
        <v>9</v>
      </c>
    </row>
    <row r="3" spans="2:8" x14ac:dyDescent="0.3">
      <c r="B3" s="10" t="s">
        <v>22</v>
      </c>
      <c r="C3" s="11" t="s">
        <v>30</v>
      </c>
      <c r="D3" s="32">
        <v>42493</v>
      </c>
      <c r="E3" s="20" t="s">
        <v>10</v>
      </c>
      <c r="F3" s="23">
        <v>235</v>
      </c>
      <c r="G3" s="23">
        <v>28442</v>
      </c>
      <c r="H3" s="39">
        <v>9964</v>
      </c>
    </row>
    <row r="4" spans="2:8" x14ac:dyDescent="0.3">
      <c r="B4" s="3" t="s">
        <v>45</v>
      </c>
      <c r="C4" s="2" t="s">
        <v>11</v>
      </c>
      <c r="D4" s="33">
        <v>43074</v>
      </c>
      <c r="E4" s="21" t="s">
        <v>12</v>
      </c>
      <c r="F4" s="24">
        <v>1908</v>
      </c>
      <c r="G4" s="24">
        <v>6632</v>
      </c>
      <c r="H4" s="40">
        <v>3201</v>
      </c>
    </row>
    <row r="5" spans="2:8" x14ac:dyDescent="0.3">
      <c r="B5" s="3" t="s">
        <v>44</v>
      </c>
      <c r="C5" s="2" t="s">
        <v>13</v>
      </c>
      <c r="D5" s="33">
        <v>43103</v>
      </c>
      <c r="E5" s="21" t="s">
        <v>10</v>
      </c>
      <c r="F5" s="24">
        <v>348</v>
      </c>
      <c r="G5" s="24">
        <v>3996</v>
      </c>
      <c r="H5" s="40">
        <v>658</v>
      </c>
    </row>
    <row r="6" spans="2:8" x14ac:dyDescent="0.3">
      <c r="B6" s="3" t="s">
        <v>23</v>
      </c>
      <c r="C6" s="2" t="s">
        <v>14</v>
      </c>
      <c r="D6" s="33">
        <v>42890</v>
      </c>
      <c r="E6" s="21" t="s">
        <v>12</v>
      </c>
      <c r="F6" s="24">
        <v>981</v>
      </c>
      <c r="G6" s="24">
        <v>3331</v>
      </c>
      <c r="H6" s="40">
        <v>754</v>
      </c>
    </row>
    <row r="7" spans="2:8" x14ac:dyDescent="0.3">
      <c r="B7" s="3" t="s">
        <v>24</v>
      </c>
      <c r="C7" s="2" t="s">
        <v>15</v>
      </c>
      <c r="D7" s="33">
        <v>42463</v>
      </c>
      <c r="E7" s="21" t="s">
        <v>16</v>
      </c>
      <c r="F7" s="24">
        <v>375</v>
      </c>
      <c r="G7" s="24">
        <v>1142</v>
      </c>
      <c r="H7" s="40">
        <v>347</v>
      </c>
    </row>
    <row r="8" spans="2:8" x14ac:dyDescent="0.3">
      <c r="B8" s="3" t="s">
        <v>25</v>
      </c>
      <c r="C8" s="2" t="s">
        <v>17</v>
      </c>
      <c r="D8" s="33">
        <v>43163</v>
      </c>
      <c r="E8" s="21" t="s">
        <v>16</v>
      </c>
      <c r="F8" s="24">
        <v>1506</v>
      </c>
      <c r="G8" s="24">
        <v>16588</v>
      </c>
      <c r="H8" s="40">
        <v>8261</v>
      </c>
    </row>
    <row r="9" spans="2:8" x14ac:dyDescent="0.3">
      <c r="B9" s="3" t="s">
        <v>26</v>
      </c>
      <c r="C9" s="2" t="s">
        <v>18</v>
      </c>
      <c r="D9" s="33">
        <v>42881</v>
      </c>
      <c r="E9" s="21" t="s">
        <v>10</v>
      </c>
      <c r="F9" s="24">
        <v>605</v>
      </c>
      <c r="G9" s="24">
        <v>1913</v>
      </c>
      <c r="H9" s="40">
        <v>1988</v>
      </c>
    </row>
    <row r="10" spans="2:8" x14ac:dyDescent="0.3">
      <c r="B10" s="26" t="s">
        <v>27</v>
      </c>
      <c r="C10" s="27" t="s">
        <v>19</v>
      </c>
      <c r="D10" s="42">
        <v>42801</v>
      </c>
      <c r="E10" s="28" t="s">
        <v>12</v>
      </c>
      <c r="F10" s="29">
        <v>809</v>
      </c>
      <c r="G10" s="29">
        <v>20356</v>
      </c>
      <c r="H10" s="43">
        <v>8044</v>
      </c>
    </row>
    <row r="11" spans="2:8" x14ac:dyDescent="0.3">
      <c r="B11" s="59" t="s">
        <v>33</v>
      </c>
      <c r="C11" s="59"/>
      <c r="D11" s="59"/>
      <c r="E11" s="59"/>
      <c r="F11" s="59"/>
      <c r="G11" s="59"/>
      <c r="H11" s="44">
        <f>AVERAGE(G3:G10)</f>
        <v>10300</v>
      </c>
    </row>
    <row r="13" spans="2:8" ht="14.25" thickBot="1" x14ac:dyDescent="0.35"/>
    <row r="14" spans="2:8" ht="27" x14ac:dyDescent="0.3">
      <c r="B14" s="9" t="s">
        <v>6</v>
      </c>
      <c r="C14" s="9" t="s">
        <v>9</v>
      </c>
    </row>
    <row r="15" spans="2:8" x14ac:dyDescent="0.3">
      <c r="B15" s="1" t="s">
        <v>34</v>
      </c>
      <c r="C15" s="1" t="s">
        <v>35</v>
      </c>
    </row>
    <row r="17" spans="2:5" ht="14.25" thickBot="1" x14ac:dyDescent="0.35"/>
    <row r="18" spans="2:5" ht="27" x14ac:dyDescent="0.3">
      <c r="B18" s="8" t="s">
        <v>4</v>
      </c>
      <c r="C18" s="8" t="s">
        <v>5</v>
      </c>
      <c r="D18" s="9" t="s">
        <v>8</v>
      </c>
      <c r="E18" s="9" t="s">
        <v>9</v>
      </c>
    </row>
    <row r="19" spans="2:5" x14ac:dyDescent="0.3">
      <c r="B19" s="2" t="s">
        <v>11</v>
      </c>
      <c r="C19" s="33">
        <v>43074</v>
      </c>
      <c r="D19" s="24">
        <v>6632</v>
      </c>
      <c r="E19" s="40">
        <v>3201</v>
      </c>
    </row>
    <row r="20" spans="2:5" x14ac:dyDescent="0.3">
      <c r="B20" s="2" t="s">
        <v>14</v>
      </c>
      <c r="C20" s="33">
        <v>42890</v>
      </c>
      <c r="D20" s="24">
        <v>3331</v>
      </c>
      <c r="E20" s="40">
        <v>754</v>
      </c>
    </row>
    <row r="21" spans="2:5" x14ac:dyDescent="0.3">
      <c r="B21" s="2" t="s">
        <v>15</v>
      </c>
      <c r="C21" s="33">
        <v>42463</v>
      </c>
      <c r="D21" s="24">
        <v>1142</v>
      </c>
      <c r="E21" s="40">
        <v>347</v>
      </c>
    </row>
  </sheetData>
  <mergeCells count="1">
    <mergeCell ref="B11:G11"/>
  </mergeCells>
  <phoneticPr fontId="2" type="noConversion"/>
  <conditionalFormatting sqref="B3:H10">
    <cfRule type="expression" dxfId="1" priority="1">
      <formula>$G3&gt;=10000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howOutlineSymbols="0"/>
  </sheetPr>
  <dimension ref="B1:H18"/>
  <sheetViews>
    <sheetView showOutlineSymbols="0" zoomScaleNormal="100" workbookViewId="0">
      <selection activeCell="F30" sqref="F30"/>
    </sheetView>
  </sheetViews>
  <sheetFormatPr defaultColWidth="8.75" defaultRowHeight="13.5" outlineLevelRow="3" x14ac:dyDescent="0.3"/>
  <cols>
    <col min="1" max="1" width="1.625" style="1" customWidth="1"/>
    <col min="2" max="2" width="11.25" style="1" customWidth="1"/>
    <col min="3" max="3" width="13.5" style="1" customWidth="1"/>
    <col min="4" max="4" width="13.75" style="1" customWidth="1"/>
    <col min="5" max="5" width="17.875" style="1" bestFit="1" customWidth="1"/>
    <col min="6" max="8" width="12.25" style="1" customWidth="1"/>
    <col min="9" max="16384" width="8.75" style="1"/>
  </cols>
  <sheetData>
    <row r="1" spans="2:8" ht="14.25" thickBot="1" x14ac:dyDescent="0.35"/>
    <row r="2" spans="2:8" ht="27.75" thickBot="1" x14ac:dyDescent="0.35">
      <c r="B2" s="7" t="s">
        <v>3</v>
      </c>
      <c r="C2" s="8" t="s">
        <v>4</v>
      </c>
      <c r="D2" s="8" t="s">
        <v>5</v>
      </c>
      <c r="E2" s="9" t="s">
        <v>6</v>
      </c>
      <c r="F2" s="9" t="s">
        <v>7</v>
      </c>
      <c r="G2" s="9" t="s">
        <v>8</v>
      </c>
      <c r="H2" s="9" t="s">
        <v>9</v>
      </c>
    </row>
    <row r="3" spans="2:8" outlineLevel="3" x14ac:dyDescent="0.3">
      <c r="B3" s="10" t="s">
        <v>22</v>
      </c>
      <c r="C3" s="11" t="s">
        <v>30</v>
      </c>
      <c r="D3" s="32">
        <v>42493</v>
      </c>
      <c r="E3" s="20" t="s">
        <v>10</v>
      </c>
      <c r="F3" s="23">
        <v>235</v>
      </c>
      <c r="G3" s="23">
        <v>28053</v>
      </c>
      <c r="H3" s="39">
        <v>9964</v>
      </c>
    </row>
    <row r="4" spans="2:8" outlineLevel="3" x14ac:dyDescent="0.3">
      <c r="B4" s="3" t="s">
        <v>43</v>
      </c>
      <c r="C4" s="2" t="s">
        <v>13</v>
      </c>
      <c r="D4" s="33">
        <v>43103</v>
      </c>
      <c r="E4" s="21" t="s">
        <v>10</v>
      </c>
      <c r="F4" s="24">
        <v>348</v>
      </c>
      <c r="G4" s="24">
        <v>3996</v>
      </c>
      <c r="H4" s="40">
        <v>658</v>
      </c>
    </row>
    <row r="5" spans="2:8" outlineLevel="3" x14ac:dyDescent="0.3">
      <c r="B5" s="3" t="s">
        <v>26</v>
      </c>
      <c r="C5" s="2" t="s">
        <v>18</v>
      </c>
      <c r="D5" s="33">
        <v>42881</v>
      </c>
      <c r="E5" s="21" t="s">
        <v>10</v>
      </c>
      <c r="F5" s="24">
        <v>605</v>
      </c>
      <c r="G5" s="24">
        <v>1913</v>
      </c>
      <c r="H5" s="40">
        <v>1988</v>
      </c>
    </row>
    <row r="6" spans="2:8" outlineLevel="2" x14ac:dyDescent="0.3">
      <c r="B6" s="3"/>
      <c r="C6" s="2"/>
      <c r="D6" s="33"/>
      <c r="E6" s="45" t="s">
        <v>39</v>
      </c>
      <c r="F6" s="24"/>
      <c r="G6" s="24"/>
      <c r="H6" s="40">
        <f>SUBTOTAL(1,H3:H5)</f>
        <v>4203.333333333333</v>
      </c>
    </row>
    <row r="7" spans="2:8" outlineLevel="1" x14ac:dyDescent="0.3">
      <c r="B7" s="3"/>
      <c r="C7" s="2">
        <f>SUBTOTAL(3,C3:C5)</f>
        <v>3</v>
      </c>
      <c r="D7" s="33"/>
      <c r="E7" s="45" t="s">
        <v>36</v>
      </c>
      <c r="F7" s="24"/>
      <c r="G7" s="24"/>
      <c r="H7" s="40"/>
    </row>
    <row r="8" spans="2:8" outlineLevel="3" x14ac:dyDescent="0.3">
      <c r="B8" s="3" t="s">
        <v>42</v>
      </c>
      <c r="C8" s="2" t="s">
        <v>11</v>
      </c>
      <c r="D8" s="33">
        <v>43074</v>
      </c>
      <c r="E8" s="21" t="s">
        <v>12</v>
      </c>
      <c r="F8" s="24">
        <v>1908</v>
      </c>
      <c r="G8" s="24">
        <v>6632</v>
      </c>
      <c r="H8" s="40">
        <v>3201</v>
      </c>
    </row>
    <row r="9" spans="2:8" outlineLevel="3" x14ac:dyDescent="0.3">
      <c r="B9" s="3" t="s">
        <v>23</v>
      </c>
      <c r="C9" s="2" t="s">
        <v>14</v>
      </c>
      <c r="D9" s="33">
        <v>42890</v>
      </c>
      <c r="E9" s="21" t="s">
        <v>12</v>
      </c>
      <c r="F9" s="24">
        <v>981</v>
      </c>
      <c r="G9" s="24">
        <v>3331</v>
      </c>
      <c r="H9" s="40">
        <v>754</v>
      </c>
    </row>
    <row r="10" spans="2:8" outlineLevel="3" x14ac:dyDescent="0.3">
      <c r="B10" s="3" t="s">
        <v>27</v>
      </c>
      <c r="C10" s="2" t="s">
        <v>19</v>
      </c>
      <c r="D10" s="33">
        <v>42801</v>
      </c>
      <c r="E10" s="21" t="s">
        <v>12</v>
      </c>
      <c r="F10" s="24">
        <v>809</v>
      </c>
      <c r="G10" s="24">
        <v>20356</v>
      </c>
      <c r="H10" s="40">
        <v>8044</v>
      </c>
    </row>
    <row r="11" spans="2:8" outlineLevel="2" x14ac:dyDescent="0.3">
      <c r="B11" s="3"/>
      <c r="C11" s="2"/>
      <c r="D11" s="33"/>
      <c r="E11" s="46" t="s">
        <v>40</v>
      </c>
      <c r="F11" s="24"/>
      <c r="G11" s="24"/>
      <c r="H11" s="40">
        <f>SUBTOTAL(1,H8:H10)</f>
        <v>3999.6666666666665</v>
      </c>
    </row>
    <row r="12" spans="2:8" outlineLevel="1" x14ac:dyDescent="0.3">
      <c r="B12" s="3"/>
      <c r="C12" s="2">
        <f>SUBTOTAL(3,C8:C10)</f>
        <v>3</v>
      </c>
      <c r="D12" s="33"/>
      <c r="E12" s="46" t="s">
        <v>37</v>
      </c>
      <c r="F12" s="24"/>
      <c r="G12" s="24"/>
      <c r="H12" s="40"/>
    </row>
    <row r="13" spans="2:8" outlineLevel="3" x14ac:dyDescent="0.3">
      <c r="B13" s="3" t="s">
        <v>24</v>
      </c>
      <c r="C13" s="2" t="s">
        <v>15</v>
      </c>
      <c r="D13" s="33">
        <v>42463</v>
      </c>
      <c r="E13" s="21" t="s">
        <v>16</v>
      </c>
      <c r="F13" s="24">
        <v>375</v>
      </c>
      <c r="G13" s="24">
        <v>1142</v>
      </c>
      <c r="H13" s="40">
        <v>347</v>
      </c>
    </row>
    <row r="14" spans="2:8" ht="14.25" outlineLevel="3" thickBot="1" x14ac:dyDescent="0.35">
      <c r="B14" s="12" t="s">
        <v>25</v>
      </c>
      <c r="C14" s="5" t="s">
        <v>17</v>
      </c>
      <c r="D14" s="34">
        <v>43163</v>
      </c>
      <c r="E14" s="22" t="s">
        <v>16</v>
      </c>
      <c r="F14" s="25">
        <v>1506</v>
      </c>
      <c r="G14" s="25">
        <v>16588</v>
      </c>
      <c r="H14" s="41">
        <v>8261</v>
      </c>
    </row>
    <row r="15" spans="2:8" outlineLevel="2" x14ac:dyDescent="0.3">
      <c r="B15" s="30"/>
      <c r="C15" s="30"/>
      <c r="D15" s="47"/>
      <c r="E15" s="49" t="s">
        <v>41</v>
      </c>
      <c r="F15" s="31"/>
      <c r="G15" s="31"/>
      <c r="H15" s="48">
        <f>SUBTOTAL(1,H13:H14)</f>
        <v>4304</v>
      </c>
    </row>
    <row r="16" spans="2:8" outlineLevel="1" x14ac:dyDescent="0.3">
      <c r="B16" s="30"/>
      <c r="C16" s="30">
        <f>SUBTOTAL(3,C13:C14)</f>
        <v>2</v>
      </c>
      <c r="D16" s="47"/>
      <c r="E16" s="49" t="s">
        <v>38</v>
      </c>
      <c r="F16" s="31"/>
      <c r="G16" s="31"/>
      <c r="H16" s="48"/>
    </row>
    <row r="17" spans="2:8" x14ac:dyDescent="0.3">
      <c r="B17" s="30"/>
      <c r="C17" s="30"/>
      <c r="D17" s="47"/>
      <c r="E17" s="49" t="s">
        <v>1</v>
      </c>
      <c r="F17" s="31"/>
      <c r="G17" s="31"/>
      <c r="H17" s="48">
        <f>SUBTOTAL(1,H3:H14)</f>
        <v>4152.125</v>
      </c>
    </row>
    <row r="18" spans="2:8" x14ac:dyDescent="0.3">
      <c r="B18" s="30"/>
      <c r="C18" s="30">
        <f>SUBTOTAL(3,C3:C14)</f>
        <v>8</v>
      </c>
      <c r="D18" s="47"/>
      <c r="E18" s="49" t="s">
        <v>0</v>
      </c>
      <c r="F18" s="31"/>
      <c r="G18" s="31"/>
      <c r="H18" s="48"/>
    </row>
  </sheetData>
  <sortState ref="B3:H14">
    <sortCondition descending="1" ref="E3:E14"/>
  </sortState>
  <phoneticPr fontId="2" type="noConversion"/>
  <conditionalFormatting sqref="B3:H18">
    <cfRule type="expression" dxfId="0" priority="1">
      <formula>$G3&gt;=10000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워크시트</vt:lpstr>
      </vt:variant>
      <vt:variant>
        <vt:i4>3</vt:i4>
      </vt:variant>
      <vt:variant>
        <vt:lpstr>차트</vt:lpstr>
      </vt:variant>
      <vt:variant>
        <vt:i4>1</vt:i4>
      </vt:variant>
      <vt:variant>
        <vt:lpstr>이름이 지정된 범위</vt:lpstr>
      </vt:variant>
      <vt:variant>
        <vt:i4>3</vt:i4>
      </vt:variant>
    </vt:vector>
  </HeadingPairs>
  <TitlesOfParts>
    <vt:vector size="7" baseType="lpstr">
      <vt:lpstr>제1작업</vt:lpstr>
      <vt:lpstr>제2작업</vt:lpstr>
      <vt:lpstr>제3작업</vt:lpstr>
      <vt:lpstr>제4작업</vt:lpstr>
      <vt:lpstr>제2작업!Criteria</vt:lpstr>
      <vt:lpstr>제2작업!Extract</vt:lpstr>
      <vt:lpstr>조회수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사용자</dc:creator>
  <cp:lastModifiedBy>KPC</cp:lastModifiedBy>
  <dcterms:created xsi:type="dcterms:W3CDTF">2019-10-10T06:12:49Z</dcterms:created>
  <dcterms:modified xsi:type="dcterms:W3CDTF">2025-01-13T06:03:32Z</dcterms:modified>
</cp:coreProperties>
</file>